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7 изм.) пожарн.сигнализ., авто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I97" i="1"/>
  <c r="I82" i="1" l="1"/>
  <c r="I81" i="1"/>
  <c r="I80" i="1"/>
  <c r="I79" i="1"/>
  <c r="H88" i="1"/>
  <c r="H82" i="1"/>
  <c r="H81" i="1"/>
  <c r="H80" i="1"/>
  <c r="H79" i="1"/>
  <c r="I47" i="1"/>
  <c r="H47" i="1"/>
  <c r="H44" i="1"/>
  <c r="I112" i="1" l="1"/>
  <c r="I69" i="1"/>
  <c r="I71" i="1"/>
  <c r="I70" i="1"/>
  <c r="I113" i="1"/>
  <c r="I21" i="1"/>
  <c r="I20" i="1"/>
  <c r="I19" i="1"/>
  <c r="I26" i="1"/>
  <c r="I25" i="1"/>
  <c r="K57" i="1" l="1"/>
  <c r="J57" i="1"/>
  <c r="K113" i="1" l="1"/>
  <c r="K47" i="1"/>
  <c r="K114" i="1" s="1"/>
  <c r="J47" i="1"/>
  <c r="J114" i="1" s="1"/>
  <c r="K112" i="1" l="1"/>
  <c r="J113" i="1"/>
  <c r="J112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I114" i="1" s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111" i="1" s="1"/>
  <c r="I22" i="1"/>
  <c r="K111" i="1" l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<sst xmlns="http://schemas.openxmlformats.org/spreadsheetml/2006/main" count="188" uniqueCount="88">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</sst>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zoomScale="40" zoomScaleNormal="40" zoomScaleSheetLayoutView="40" workbookViewId="0">
      <selection activeCell="I59" sqref="I59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1774352.5569199999</v>
      </c>
      <c r="H19" s="54">
        <f>SUM(H20:H23)</f>
        <v>297000</v>
      </c>
      <c r="I19" s="80">
        <f>SUM(I20:I23)</f>
        <v>897068.55692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2">SUM(G25,G30)</f>
        <v>1683237.2999999998</v>
      </c>
      <c r="H20" s="54">
        <f>SUM(H25,H30)</f>
        <v>282150</v>
      </c>
      <c r="I20" s="80">
        <f>SUM(I25,I30)</f>
        <v>851368.9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2"/>
        <v>89638.25692</v>
      </c>
      <c r="H21" s="54">
        <f t="shared" si="2"/>
        <v>14850</v>
      </c>
      <c r="I21" s="80">
        <f>SUM(I26,I31)</f>
        <v>44803.656920000001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7">SUM(H24:K24)</f>
        <v>1724352.5569199999</v>
      </c>
      <c r="H24" s="30">
        <f t="shared" ref="H24:K24" si="8">SUM(H25:H28)</f>
        <v>297000</v>
      </c>
      <c r="I24" s="81">
        <f t="shared" si="8"/>
        <v>897068.55692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7"/>
        <v>1636783.2999999998</v>
      </c>
      <c r="H25" s="75">
        <f>187150+95000</f>
        <v>282150</v>
      </c>
      <c r="I25" s="82">
        <f>850350+1018.9</f>
        <v>851368.9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7"/>
        <v>86142.25692</v>
      </c>
      <c r="H26" s="75">
        <f>9850+5000</f>
        <v>14850</v>
      </c>
      <c r="I26" s="82">
        <f>44750+53.65692</f>
        <v>44803.656920000001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87930.244099999996</v>
      </c>
      <c r="H44" s="54">
        <f>SUM(H45:H48)</f>
        <v>21219.351419999999</v>
      </c>
      <c r="I44" s="80">
        <f>SUM(I45:I48)</f>
        <v>23208.854679999997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87930.244099999996</v>
      </c>
      <c r="H47" s="49">
        <f>SUM(H52,H57,H62,H67)</f>
        <v>21219.351419999999</v>
      </c>
      <c r="I47" s="80">
        <f>SUM(I52,I57,I62,I67)</f>
        <v>23208.854679999997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6"/>
        <v>43086.755099999995</v>
      </c>
      <c r="H54" s="30">
        <f>SUM(H55:H58)</f>
        <v>10587.672420000001</v>
      </c>
      <c r="I54" s="81">
        <f>SUM(I55:I58)</f>
        <v>11830.848679999999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6"/>
        <v>43086.755099999995</v>
      </c>
      <c r="H57" s="75">
        <v>10587.672420000001</v>
      </c>
      <c r="I57" s="88">
        <f>10977.139+215+638.70968</f>
        <v>11830.848679999999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6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6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6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6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6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6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6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7">SUM(H79:K79)</f>
        <v>1415</v>
      </c>
      <c r="H79" s="73">
        <f t="shared" ref="H79:I82" si="18">H84</f>
        <v>820</v>
      </c>
      <c r="I79" s="81">
        <f t="shared" si="18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7"/>
        <v>0</v>
      </c>
      <c r="H80" s="73">
        <f t="shared" si="18"/>
        <v>0</v>
      </c>
      <c r="I80" s="81">
        <f t="shared" si="18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7"/>
        <v>0</v>
      </c>
      <c r="H81" s="73">
        <f t="shared" si="18"/>
        <v>0</v>
      </c>
      <c r="I81" s="81">
        <f t="shared" si="18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7"/>
        <v>1415</v>
      </c>
      <c r="H82" s="73">
        <f t="shared" si="18"/>
        <v>820</v>
      </c>
      <c r="I82" s="81">
        <f t="shared" si="18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7"/>
        <v>2010</v>
      </c>
      <c r="H84" s="30">
        <v>820</v>
      </c>
      <c r="I84" s="81">
        <f>SUM(I85:I88)</f>
        <v>595</v>
      </c>
      <c r="J84" s="81">
        <f>SUM(I85:I88)</f>
        <v>595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7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7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19">SUM(H89:K89)</f>
        <v>6187.7882799999998</v>
      </c>
      <c r="H89" s="74">
        <v>4426.4979599999997</v>
      </c>
      <c r="I89" s="82">
        <f>SUM(I90:I93)</f>
        <v>1761.2903200000001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19"/>
        <v>0</v>
      </c>
      <c r="H90" s="74">
        <v>0</v>
      </c>
      <c r="I90" s="82">
        <f t="shared" ref="I90:K93" si="20">SUM(I95)</f>
        <v>0</v>
      </c>
      <c r="J90" s="82">
        <f t="shared" si="20"/>
        <v>0</v>
      </c>
      <c r="K90" s="82">
        <f t="shared" si="20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19"/>
        <v>0</v>
      </c>
      <c r="H91" s="74">
        <v>0</v>
      </c>
      <c r="I91" s="82">
        <f t="shared" si="20"/>
        <v>0</v>
      </c>
      <c r="J91" s="82">
        <f t="shared" si="20"/>
        <v>0</v>
      </c>
      <c r="K91" s="82">
        <f t="shared" si="20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19"/>
        <v>6187.7882799999998</v>
      </c>
      <c r="H92" s="74">
        <v>4426.4979599999997</v>
      </c>
      <c r="I92" s="82">
        <f t="shared" si="20"/>
        <v>1761.2903200000001</v>
      </c>
      <c r="J92" s="82">
        <f t="shared" si="20"/>
        <v>0</v>
      </c>
      <c r="K92" s="82">
        <f t="shared" si="20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19"/>
        <v>0</v>
      </c>
      <c r="H93" s="74">
        <v>0</v>
      </c>
      <c r="I93" s="82">
        <f t="shared" si="20"/>
        <v>0</v>
      </c>
      <c r="J93" s="82">
        <f t="shared" si="20"/>
        <v>0</v>
      </c>
      <c r="K93" s="82">
        <f t="shared" si="20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19"/>
        <v>6187.7882799999998</v>
      </c>
      <c r="H94" s="31">
        <v>4426.4979599999997</v>
      </c>
      <c r="I94" s="82">
        <f>SUM(I95:I98)</f>
        <v>1761.2903200000001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19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19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19"/>
        <v>6187.7882799999998</v>
      </c>
      <c r="H97" s="31">
        <v>4426.4979599999997</v>
      </c>
      <c r="I97" s="82">
        <f>2400-638.70968</f>
        <v>1761.2903200000001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19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19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19"/>
        <v>66501.600000000006</v>
      </c>
      <c r="H100" s="74">
        <v>0</v>
      </c>
      <c r="I100" s="82">
        <f t="shared" ref="I100:K103" si="21">SUM(I105)</f>
        <v>0</v>
      </c>
      <c r="J100" s="82">
        <f t="shared" si="21"/>
        <v>1355.6</v>
      </c>
      <c r="K100" s="82">
        <f t="shared" si="21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19"/>
        <v>4975.3999999999996</v>
      </c>
      <c r="H101" s="74">
        <v>0</v>
      </c>
      <c r="I101" s="82">
        <f t="shared" si="21"/>
        <v>0</v>
      </c>
      <c r="J101" s="82">
        <f t="shared" si="21"/>
        <v>71.400000000000006</v>
      </c>
      <c r="K101" s="82">
        <f t="shared" si="21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19"/>
        <v>71.551000000000002</v>
      </c>
      <c r="H102" s="74">
        <v>0</v>
      </c>
      <c r="I102" s="82">
        <f t="shared" si="21"/>
        <v>0</v>
      </c>
      <c r="J102" s="82">
        <f t="shared" si="21"/>
        <v>1.43</v>
      </c>
      <c r="K102" s="82">
        <f t="shared" si="21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19"/>
        <v>0</v>
      </c>
      <c r="H103" s="74">
        <v>0</v>
      </c>
      <c r="I103" s="82">
        <f t="shared" si="21"/>
        <v>0</v>
      </c>
      <c r="J103" s="82">
        <f t="shared" si="21"/>
        <v>0</v>
      </c>
      <c r="K103" s="82">
        <f t="shared" si="21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19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19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19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19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19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2238135.9945499999</v>
      </c>
      <c r="H111" s="54">
        <f>SUM(H112:H115)</f>
        <v>393233.27202999999</v>
      </c>
      <c r="I111" s="80">
        <f>SUM(I112:I115)</f>
        <v>1149568.1335199999</v>
      </c>
      <c r="J111" s="80">
        <f>SUM(J112:J115)</f>
        <v>553261.81299999997</v>
      </c>
      <c r="K111" s="80">
        <f>SUM(K112:K115)</f>
        <v>142072.77600000001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2026074.2</v>
      </c>
      <c r="H112" s="54">
        <f>SUM(H20+H35+H45+H70+H80+H90+H100)</f>
        <v>343089</v>
      </c>
      <c r="I112" s="80">
        <f>SUM(I20+I35+I45+I70+I80+I90+I100)</f>
        <v>1066765.2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114497.74004</v>
      </c>
      <c r="H113" s="54">
        <f>SUM(H26+H36+H46+H71+H81+H91+H101)</f>
        <v>23397.401519999999</v>
      </c>
      <c r="I113" s="80">
        <f>SUM(I21+I36+I46+I71+I81+I91+I101)</f>
        <v>56140.338520000005</v>
      </c>
      <c r="J113" s="80">
        <f t="shared" ref="J113" si="22">SUM(J21+J36+J46+J71+J81+J91+J101)</f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97564.054510000002</v>
      </c>
      <c r="H114" s="54">
        <f>SUM(H22+H37+H47+H72+H82+H92+H102)</f>
        <v>26746.870510000001</v>
      </c>
      <c r="I114" s="80">
        <f>SUM(I22+I37+I47+I72+I82+I92+I102)</f>
        <v>26662.594999999998</v>
      </c>
      <c r="J114" s="80">
        <f>SUM(J22+J37+J47+J72+J82+J92+J102)</f>
        <v>22081.813000000002</v>
      </c>
      <c r="K114" s="80">
        <f>SUM(K22+K37+K47+K72+K82+K92+K102)</f>
        <v>22072.776000000002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3">SUM(I23+I38+I48+I73+I83+I93+I103)</f>
        <v>0</v>
      </c>
      <c r="J115" s="80">
        <f t="shared" si="23"/>
        <v>0</v>
      </c>
      <c r="K115" s="80">
        <f t="shared" si="23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2023-03-14T14:35:37Z</cp:lastPrinted>
  <dcterms:created xsi:type="dcterms:W3CDTF">2016-02-05T07:01:02Z</dcterms:created>
  <dcterms:modified xsi:type="dcterms:W3CDTF">2023-07-26T11:46:45Z</dcterms:modified>
</cp:coreProperties>
</file>